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41" windowWidth="15180" windowHeight="8010" activeTab="0"/>
  </bookViews>
  <sheets>
    <sheet name="доходы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<sst xmlns="http://schemas.openxmlformats.org/spreadsheetml/2006/main" count="142" uniqueCount="135">
  <si>
    <t xml:space="preserve"> </t>
  </si>
  <si>
    <t>Налог, взимаемый с налогоплательщиков, выбравших в качестве объекта налогообложения доходы</t>
  </si>
  <si>
    <t>Единый налог на вмененный доход для отдельных видов деятельности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</si>
  <si>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</si>
  <si>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</si>
  <si>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</si>
  <si>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</si>
  <si>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</si>
  <si>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</si>
  <si>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</si>
  <si>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</si>
  <si>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</si>
  <si>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</si>
  <si>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</si>
  <si>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Штрафы за административные правонарушения в области предпринимательской деятельности, предусмотренные статьёй 44 Закона Санкт-Петербурга "Об административных правонарушениях в Санкт-Петербурге"</t>
  </si>
  <si>
    <t>ПРОЧИЕ НЕНАЛОГОВЫЕ ДОХОДЫ</t>
  </si>
  <si>
    <t>БЕЗВОЗМЕЗДНЫЕ ПОСТУПЛЕНИЯ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</si>
  <si>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</si>
  <si>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</si>
  <si>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</si>
  <si>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</si>
  <si>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</si>
  <si>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Субвенции бюджетам муниципальных образований на содержание ребенка в семье опекуна и приемной семье, а также 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</si>
  <si>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</si>
  <si>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</si>
  <si>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</si>
  <si>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ИТОГО ДОХОДОВ</t>
  </si>
  <si>
    <t xml:space="preserve">Налог, взимаемый с налогоплательщиков, выбравшх в качестве объекта налогообложения доходы, уменьшенные на величину расходов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</si>
  <si>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</si>
  <si>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</si>
  <si>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</si>
  <si>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Прочие неналоговые доходы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</si>
  <si>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</si>
  <si>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ДОХОДЫ ОТ ОКАЗАНИЯ ПЛАТНЫХ УСЛУГ (РАБОТ) И КОМПЕНСАЦИИ ЗАТРАТ ГОСУДАРСТВА</t>
  </si>
  <si>
    <t>Доходы от  компенсации затрат государства</t>
  </si>
  <si>
    <t>Прочие доходы от компенсации затрат государства</t>
  </si>
  <si>
    <t>Код</t>
  </si>
  <si>
    <t>Наименование  кода дохода бюджета</t>
  </si>
  <si>
    <t>НАЛОГОВЫЕ И НЕНАЛОГОВЫЕ ДОХОДЫ</t>
  </si>
  <si>
    <t>НАЛОГИ НА СОВОКУПНЫЙ ДОХОД</t>
  </si>
  <si>
    <t xml:space="preserve">Налог, взимаемый в связи с применением упрощенной системы налогообложения </t>
  </si>
  <si>
    <t xml:space="preserve">Минимальный налог, зачисляемый в бюджеты субъектов Российской Федерации </t>
  </si>
  <si>
    <t>тыс. руб.</t>
  </si>
  <si>
    <t>% исполнения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</si>
  <si>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</si>
  <si>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</si>
  <si>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Приложение № 1 к Решению Муниципального Совета  МО город Петергоф</t>
  </si>
  <si>
    <t>Показатели доходов местного бюджета муниципального образования город Петергоф</t>
  </si>
  <si>
    <t>Налог, взимаемый в связи с применением патентной системы налогооблажения</t>
  </si>
  <si>
    <t>ВОЗВРАТ ОСТАТКОВ СУБСИДИЙ, СУБВЕНЦИЙ И ИНЫХ МЕЖБЮДЖЕТНЫХ ТРАНСФЕРТОВ, ИМЕЮЩИХ ЦЕЛЕВОЕ НАЗНАЧЕНИЕ, ПРОШЛЫХ ЛЕТ</t>
  </si>
  <si>
    <t>000 1 00 00000 00 0000 000</t>
  </si>
  <si>
    <t>000 1 05 00000 00 0000 000</t>
  </si>
  <si>
    <t>000 1 05 01000 00 0000 110</t>
  </si>
  <si>
    <t>000 1 05 01010 01 0000 110</t>
  </si>
  <si>
    <t>182 1 05 01011 01 0000 110</t>
  </si>
  <si>
    <t>182 1 05 01012 02 0000 110</t>
  </si>
  <si>
    <t>000 1 05 01020 01 0000 110</t>
  </si>
  <si>
    <t>182 1 05 01021 01 0000 110</t>
  </si>
  <si>
    <t>182 1 05 01050 01 0000 110</t>
  </si>
  <si>
    <t>000 1 05 02000 02 0000 110</t>
  </si>
  <si>
    <t>182 1 05 02010 02 0000 110</t>
  </si>
  <si>
    <t>182 1 05 02020 02 0000 110</t>
  </si>
  <si>
    <t>000 1 05 04000 02 0000 110</t>
  </si>
  <si>
    <t xml:space="preserve">182 1 05 04030 02 0000 110 </t>
  </si>
  <si>
    <t>000 1 11 00000 00 0000 000</t>
  </si>
  <si>
    <t>000 1 11 05000 00 0000 120</t>
  </si>
  <si>
    <t>000 1 11 05010 00 0000 120</t>
  </si>
  <si>
    <t>000 1 11 05011 02 0000 120</t>
  </si>
  <si>
    <t>830 1 11 05011 02 0100 120</t>
  </si>
  <si>
    <t>000 1 11 07000 00 0000 120</t>
  </si>
  <si>
    <t>000 1 11 07010 00 0000 120</t>
  </si>
  <si>
    <t>984 1 11 07013 03 0000 120</t>
  </si>
  <si>
    <t>000 1 13 00000 00 0000 000</t>
  </si>
  <si>
    <t>000 1 13 02000 00 0000 130</t>
  </si>
  <si>
    <t>000 1 13 02990 00 0000 130</t>
  </si>
  <si>
    <t>000 1 13 02993 03 0000 130</t>
  </si>
  <si>
    <t>867 1 13 02993 03 0100 130</t>
  </si>
  <si>
    <t>984 1 13 02993 03 0200 130</t>
  </si>
  <si>
    <t>182 1 16 06000 01 0000 140</t>
  </si>
  <si>
    <t>000 1 16 90000 00 0000 140</t>
  </si>
  <si>
    <t>000 1 16 90030 03 0000 140</t>
  </si>
  <si>
    <t>859 1 16 90030 03 0200 140</t>
  </si>
  <si>
    <t>000 1 17 00000 00 0000 000</t>
  </si>
  <si>
    <t>000 1 17 05000 00 0000 180</t>
  </si>
  <si>
    <t>984 1 17 05030 03 0000 180</t>
  </si>
  <si>
    <t>000 2 00 00000 00 0000 000</t>
  </si>
  <si>
    <t>000 2 02 00000 00 0000 000</t>
  </si>
  <si>
    <t>000 2 02 03024 00 0000 151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</si>
  <si>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</si>
  <si>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 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</si>
  <si>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</si>
  <si>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 xml:space="preserve">Прочие неналоговые доходы бюджетов внутригородских муниципальных образований городов федерального значения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</si>
  <si>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</si>
  <si>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Другие виды прочих доходов от компенсации затрат бюджетов внутригородских муниципальных образований городов федерального значения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</si>
  <si>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</si>
  <si>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</si>
  <si>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</si>
  <si>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 xml:space="preserve">Налог, взимаемый в связи с приминением патентной системы налогооблажения, зачисляемый в бюджеты городов федерального значения </t>
  </si>
  <si>
    <t>Исполнено на отчетную дату</t>
  </si>
  <si>
    <t>859 1 16 90030 03 0100 140</t>
  </si>
  <si>
    <t>824 1 16 90030 03 0100 140</t>
  </si>
  <si>
    <t>807 1 16 90030 03 0100 140</t>
  </si>
  <si>
    <t>806 1 16 90030 03 0100 140</t>
  </si>
  <si>
    <t>от  __________________ 2018 года №_____</t>
  </si>
  <si>
    <t>за 2017 год по кодам классификации доходов бюджетов</t>
  </si>
  <si>
    <t>Утверждённый план на 2017 год</t>
  </si>
  <si>
    <t>984 2 19 60010 03 0000 151</t>
  </si>
  <si>
    <t>984 2 02 30027 03 0200 151</t>
  </si>
  <si>
    <t>984 2 02 30027 03 0100 151</t>
  </si>
  <si>
    <t>000 2 02 30027 03 0000 151</t>
  </si>
  <si>
    <t>000 2 02 30027 00 0000 151</t>
  </si>
  <si>
    <t xml:space="preserve"> 984 2 02 30024 03 0300 151</t>
  </si>
  <si>
    <t>984 2 02 30024 03 0200 151</t>
  </si>
  <si>
    <t>984 2 02 30024 03 0100 151</t>
  </si>
  <si>
    <t>000 2 02 30024 03 0000 151</t>
  </si>
  <si>
    <t>000 2 02 30000 00 0000 151</t>
  </si>
  <si>
    <t>000 2 02 20000 00 0000 151</t>
  </si>
  <si>
    <t>Субсидии бюджетам бюджетной системы Российской Федерации (межбюджетные субсидии)</t>
  </si>
  <si>
    <t>000 2 02 29999 00 0000 151</t>
  </si>
  <si>
    <t>Прочие субсидии</t>
  </si>
  <si>
    <t>984 2 02 29999 03 0000 151</t>
  </si>
  <si>
    <t>Прочие субсидии бюджетам внутригородских муниципальных образований городов федерального значения</t>
  </si>
  <si>
    <t>984 2 02 15001 03 0000 151</t>
  </si>
  <si>
    <t>000 2 02 15001 00 0000 151</t>
  </si>
  <si>
    <t>000 2 02 10000 00 0000 151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</si>
  <si>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 в Санкт-Петербурге", за исключением статьи 37-2 указанного Закона Санкт-Петербурга</t>
  </si>
  <si>
    <t>000 1 14 00000 00 0000 000</t>
  </si>
  <si>
    <t xml:space="preserve">ДОХОДЫ ОТ ПРОДАЖИ МАТЕРИАЛЬНЫХ И НЕМАТЕРИАЛЬНЫХ АКТИВОВ
</t>
  </si>
  <si>
    <t xml:space="preserve">000 1 14 02000 00 0000 000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</si>
  <si>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</si>
  <si>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000 1 14 02030 03 0000 440
</t>
  </si>
  <si>
    <t xml:space="preserve"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</si>
  <si>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 xml:space="preserve"> 984 1 14 02033 03 0000 440</t>
  </si>
  <si>
    <t xml:space="preserve"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</si>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</sst>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vertical="justify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172" fontId="8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vertical="justify"/>
    </xf>
    <xf numFmtId="0" fontId="10" fillId="0" borderId="0" xfId="0" applyFont="1" applyAlignment="1">
      <alignment/>
    </xf>
    <xf numFmtId="0" fontId="11" fillId="0" borderId="10" xfId="0" applyFont="1" applyBorder="1" applyAlignment="1">
      <alignment vertical="justify"/>
    </xf>
    <xf numFmtId="0" fontId="10" fillId="0" borderId="10" xfId="0" applyFont="1" applyBorder="1" applyAlignment="1">
      <alignment vertical="justify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vertical="justify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1" fillId="0" borderId="10" xfId="0" applyFont="1" applyBorder="1" applyAlignment="1">
      <alignment wrapText="1" shrinkToFit="1"/>
    </xf>
    <xf numFmtId="0" fontId="9" fillId="0" borderId="10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2" fontId="11" fillId="0" borderId="10" xfId="0" applyNumberFormat="1" applyFont="1" applyBorder="1" applyAlignment="1">
      <alignment horizontal="left" vertical="top"/>
    </xf>
    <xf numFmtId="2" fontId="10" fillId="0" borderId="10" xfId="0" applyNumberFormat="1" applyFont="1" applyBorder="1" applyAlignment="1">
      <alignment horizontal="left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justify"/>
    </xf>
    <xf numFmtId="17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 shrinkToFit="1"/>
    </xf>
    <xf numFmtId="10" fontId="8" fillId="0" borderId="10" xfId="0" applyNumberFormat="1" applyFont="1" applyBorder="1" applyAlignment="1">
      <alignment/>
    </xf>
    <xf numFmtId="0" fontId="10" fillId="0" borderId="11" xfId="0" applyFont="1" applyBorder="1" applyAlignment="1">
      <alignment horizontal="left" vertical="top"/>
    </xf>
    <xf numFmtId="0" fontId="10" fillId="0" borderId="11" xfId="0" applyFont="1" applyBorder="1" applyAlignment="1">
      <alignment vertical="justify"/>
    </xf>
    <xf numFmtId="0" fontId="13" fillId="0" borderId="10" xfId="0" applyFont="1" applyBorder="1" applyAlignment="1">
      <alignment horizontal="center" vertical="justify"/>
    </xf>
    <xf numFmtId="0" fontId="13" fillId="0" borderId="10" xfId="0" applyFont="1" applyBorder="1" applyAlignment="1">
      <alignment horizontal="center" wrapText="1"/>
    </xf>
    <xf numFmtId="0" fontId="5" fillId="0" borderId="0" xfId="0" applyFont="1" applyAlignment="1">
      <alignment wrapText="1" shrinkToFit="1"/>
    </xf>
    <xf numFmtId="172" fontId="52" fillId="0" borderId="10" xfId="0" applyNumberFormat="1" applyFont="1" applyBorder="1" applyAlignment="1">
      <alignment/>
    </xf>
    <xf numFmtId="172" fontId="53" fillId="0" borderId="10" xfId="0" applyNumberFormat="1" applyFont="1" applyBorder="1" applyAlignment="1">
      <alignment/>
    </xf>
    <xf numFmtId="10" fontId="53" fillId="0" borderId="10" xfId="0" applyNumberFormat="1" applyFont="1" applyBorder="1" applyAlignment="1">
      <alignment/>
    </xf>
    <xf numFmtId="172" fontId="54" fillId="0" borderId="10" xfId="0" applyNumberFormat="1" applyFont="1" applyBorder="1" applyAlignment="1">
      <alignment/>
    </xf>
    <xf numFmtId="172" fontId="55" fillId="0" borderId="10" xfId="0" applyNumberFormat="1" applyFont="1" applyBorder="1" applyAlignment="1">
      <alignment/>
    </xf>
    <xf numFmtId="0" fontId="52" fillId="0" borderId="10" xfId="0" applyFont="1" applyBorder="1" applyAlignment="1">
      <alignment/>
    </xf>
    <xf numFmtId="172" fontId="54" fillId="33" borderId="10" xfId="0" applyNumberFormat="1" applyFont="1" applyFill="1" applyBorder="1" applyAlignment="1">
      <alignment/>
    </xf>
    <xf numFmtId="172" fontId="55" fillId="33" borderId="10" xfId="0" applyNumberFormat="1" applyFont="1" applyFill="1" applyBorder="1" applyAlignment="1">
      <alignment/>
    </xf>
    <xf numFmtId="0" fontId="55" fillId="0" borderId="10" xfId="0" applyFont="1" applyBorder="1" applyAlignment="1">
      <alignment/>
    </xf>
    <xf numFmtId="172" fontId="52" fillId="0" borderId="11" xfId="0" applyNumberFormat="1" applyFont="1" applyBorder="1" applyAlignment="1">
      <alignment/>
    </xf>
    <xf numFmtId="0" fontId="52" fillId="0" borderId="11" xfId="0" applyFont="1" applyBorder="1" applyAlignment="1">
      <alignment/>
    </xf>
    <xf numFmtId="0" fontId="54" fillId="0" borderId="10" xfId="0" applyFont="1" applyBorder="1" applyAlignment="1">
      <alignment/>
    </xf>
    <xf numFmtId="0" fontId="53" fillId="0" borderId="10" xfId="0" applyFont="1" applyBorder="1" applyAlignment="1">
      <alignment/>
    </xf>
    <xf numFmtId="172" fontId="52" fillId="0" borderId="10" xfId="0" applyNumberFormat="1" applyFont="1" applyBorder="1" applyAlignment="1">
      <alignment/>
    </xf>
    <xf numFmtId="10" fontId="10" fillId="0" borderId="10" xfId="0" applyNumberFormat="1" applyFont="1" applyBorder="1" applyAlignment="1">
      <alignment/>
    </xf>
    <xf numFmtId="10" fontId="11" fillId="0" borderId="10" xfId="0" applyNumberFormat="1" applyFont="1" applyBorder="1" applyAlignment="1">
      <alignment/>
    </xf>
    <xf numFmtId="10" fontId="9" fillId="0" borderId="10" xfId="0" applyNumberFormat="1" applyFont="1" applyBorder="1" applyAlignment="1">
      <alignment/>
    </xf>
    <xf numFmtId="0" fontId="11" fillId="0" borderId="11" xfId="0" applyFont="1" applyBorder="1" applyAlignment="1">
      <alignment horizontal="left" vertical="top"/>
    </xf>
    <xf numFmtId="0" fontId="11" fillId="0" borderId="11" xfId="0" applyFont="1" applyBorder="1" applyAlignment="1">
      <alignment vertical="justify"/>
    </xf>
    <xf numFmtId="172" fontId="55" fillId="0" borderId="11" xfId="0" applyNumberFormat="1" applyFont="1" applyBorder="1" applyAlignment="1">
      <alignment/>
    </xf>
    <xf numFmtId="0" fontId="55" fillId="0" borderId="11" xfId="0" applyFont="1" applyBorder="1" applyAlignment="1">
      <alignment/>
    </xf>
    <xf numFmtId="0" fontId="9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vertical="justify"/>
    </xf>
    <xf numFmtId="172" fontId="54" fillId="0" borderId="11" xfId="0" applyNumberFormat="1" applyFont="1" applyBorder="1" applyAlignment="1">
      <alignment/>
    </xf>
    <xf numFmtId="0" fontId="54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 wrapText="1" shrinkToFit="1"/>
    </xf>
    <xf numFmtId="14" fontId="3" fillId="0" borderId="0" xfId="0" applyNumberFormat="1" applyFont="1" applyAlignment="1">
      <alignment horizontal="left"/>
    </xf>
    <xf numFmtId="0" fontId="5" fillId="0" borderId="0" xfId="0" applyFont="1" applyAlignment="1">
      <alignment horizontal="center" wrapText="1" shrinkToFit="1"/>
    </xf>
    <xf numFmtId="0" fontId="3" fillId="0" borderId="0" xfId="0" applyFont="1" applyAlignment="1">
      <alignment wrapText="1" shrinkToFit="1"/>
    </xf>
    <xf numFmtId="0" fontId="1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5" fillId="0" borderId="0" xfId="0" applyFont="1" applyAlignment="1">
      <alignment horizontal="right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="98" zoomScaleNormal="98" zoomScalePageLayoutView="0" workbookViewId="0" topLeftCell="A76">
      <selection activeCell="A6" sqref="A6:E77"/>
    </sheetView>
  </sheetViews>
  <sheetFormatPr defaultColWidth="9.140625" defaultRowHeight="15"/>
  <cols>
    <col min="1" max="1" width="28.421875" style="1" customWidth="1"/>
    <col min="2" max="2" width="43.7109375" style="1" customWidth="1"/>
    <col min="3" max="3" width="12.421875" style="1" customWidth="1"/>
    <col min="4" max="4" width="11.7109375" style="1" customWidth="1"/>
    <col min="5" max="5" width="12.00390625" style="1" customWidth="1"/>
    <col min="6" max="16384" width="9.140625" style="1" customWidth="1"/>
  </cols>
  <sheetData>
    <row r="1" spans="3:5" ht="15" hidden="1">
      <c r="C1" s="67" t="s">
        <v>0</v>
      </c>
      <c r="D1" s="68"/>
      <c r="E1" s="68"/>
    </row>
    <row r="2" spans="2:5" ht="3" customHeight="1" hidden="1">
      <c r="B2" s="69" t="s">
        <v>0</v>
      </c>
      <c r="C2" s="70"/>
      <c r="D2" s="70"/>
      <c r="E2" s="70"/>
    </row>
    <row r="3" spans="1:4" ht="15" hidden="1">
      <c r="A3" s="71"/>
      <c r="B3" s="72"/>
      <c r="C3" s="72"/>
      <c r="D3" s="4"/>
    </row>
    <row r="4" spans="1:4" ht="15" hidden="1">
      <c r="A4" s="3"/>
      <c r="B4" s="72" t="s">
        <v>0</v>
      </c>
      <c r="C4" s="72"/>
      <c r="D4" s="72"/>
    </row>
    <row r="5" spans="1:4" ht="15" hidden="1">
      <c r="A5" s="3"/>
      <c r="B5" s="76"/>
      <c r="C5" s="77"/>
      <c r="D5" s="77"/>
    </row>
    <row r="6" spans="1:5" ht="15" customHeight="1">
      <c r="A6" s="3"/>
      <c r="B6" s="80" t="s">
        <v>46</v>
      </c>
      <c r="C6" s="80"/>
      <c r="D6" s="80"/>
      <c r="E6" s="80"/>
    </row>
    <row r="7" spans="1:5" ht="15">
      <c r="A7" s="3"/>
      <c r="B7" s="80" t="s">
        <v>103</v>
      </c>
      <c r="C7" s="80"/>
      <c r="D7" s="80"/>
      <c r="E7" s="80"/>
    </row>
    <row r="8" spans="1:5" ht="15">
      <c r="A8" s="3"/>
      <c r="B8" s="41"/>
      <c r="C8" s="41"/>
      <c r="D8" s="41"/>
      <c r="E8" s="41"/>
    </row>
    <row r="9" spans="1:5" s="5" customFormat="1" ht="15.75">
      <c r="A9" s="73" t="s">
        <v>47</v>
      </c>
      <c r="B9" s="73"/>
      <c r="C9" s="73"/>
      <c r="D9" s="73"/>
      <c r="E9" s="73"/>
    </row>
    <row r="10" spans="1:5" s="5" customFormat="1" ht="15.75">
      <c r="A10" s="73" t="s">
        <v>104</v>
      </c>
      <c r="B10" s="73"/>
      <c r="C10" s="73"/>
      <c r="D10" s="73"/>
      <c r="E10" s="73"/>
    </row>
    <row r="11" spans="1:5" s="5" customFormat="1" ht="15.75">
      <c r="A11" s="7"/>
      <c r="B11" s="7"/>
      <c r="C11" s="7"/>
      <c r="D11" s="78" t="s">
        <v>42</v>
      </c>
      <c r="E11" s="79"/>
    </row>
    <row r="12" spans="1:5" s="7" customFormat="1" ht="58.5" customHeight="1">
      <c r="A12" s="31" t="s">
        <v>36</v>
      </c>
      <c r="B12" s="32" t="s">
        <v>37</v>
      </c>
      <c r="C12" s="39" t="s">
        <v>105</v>
      </c>
      <c r="D12" s="40" t="s">
        <v>98</v>
      </c>
      <c r="E12" s="39" t="s">
        <v>43</v>
      </c>
    </row>
    <row r="13" spans="1:5" s="11" customFormat="1" ht="31.5" customHeight="1">
      <c r="A13" s="8" t="s">
        <v>50</v>
      </c>
      <c r="B13" s="19" t="s">
        <v>38</v>
      </c>
      <c r="C13" s="43">
        <f>SUM(C14+C27+C35+C45+C54+C41)</f>
        <v>181372.8</v>
      </c>
      <c r="D13" s="43">
        <f>SUM(D14+D27+D35+D45+D54+D41)</f>
        <v>200965.09999999998</v>
      </c>
      <c r="E13" s="44">
        <f aca="true" t="shared" si="0" ref="E13:E26">D13/C13</f>
        <v>1.1080222613313573</v>
      </c>
    </row>
    <row r="14" spans="1:5" s="11" customFormat="1" ht="16.5" customHeight="1">
      <c r="A14" s="8" t="s">
        <v>51</v>
      </c>
      <c r="B14" s="9" t="s">
        <v>39</v>
      </c>
      <c r="C14" s="43">
        <f>SUM(C15+C22+C25)</f>
        <v>140175.4</v>
      </c>
      <c r="D14" s="43">
        <f>SUM(D15+D22+D25)</f>
        <v>154569.4</v>
      </c>
      <c r="E14" s="44">
        <f t="shared" si="0"/>
        <v>1.102685635282653</v>
      </c>
    </row>
    <row r="15" spans="1:5" s="14" customFormat="1" ht="33" customHeight="1">
      <c r="A15" s="25" t="s">
        <v>52</v>
      </c>
      <c r="B15" s="13" t="s">
        <v>40</v>
      </c>
      <c r="C15" s="45">
        <f>SUM(C16+C19+C21)</f>
        <v>125725.4</v>
      </c>
      <c r="D15" s="45">
        <f>SUM(D16+D19+D21)</f>
        <v>139857.4</v>
      </c>
      <c r="E15" s="44">
        <f t="shared" si="0"/>
        <v>1.1124036988548058</v>
      </c>
    </row>
    <row r="16" spans="1:5" s="14" customFormat="1" ht="50.25" customHeight="1">
      <c r="A16" s="26" t="s">
        <v>53</v>
      </c>
      <c r="B16" s="15" t="s">
        <v>1</v>
      </c>
      <c r="C16" s="46">
        <f>SUM(C17:C18)</f>
        <v>93072.2</v>
      </c>
      <c r="D16" s="46">
        <f>SUM(D17:D18)</f>
        <v>99796.29999999999</v>
      </c>
      <c r="E16" s="44">
        <f t="shared" si="0"/>
        <v>1.0722460627340924</v>
      </c>
    </row>
    <row r="17" spans="1:5" s="17" customFormat="1" ht="48.75" customHeight="1">
      <c r="A17" s="27" t="s">
        <v>54</v>
      </c>
      <c r="B17" s="16" t="s">
        <v>1</v>
      </c>
      <c r="C17" s="42">
        <v>93072.2</v>
      </c>
      <c r="D17" s="47">
        <v>99772.9</v>
      </c>
      <c r="E17" s="44">
        <f t="shared" si="0"/>
        <v>1.071994645017524</v>
      </c>
    </row>
    <row r="18" spans="1:5" s="17" customFormat="1" ht="69.75" customHeight="1">
      <c r="A18" s="27" t="s">
        <v>55</v>
      </c>
      <c r="B18" s="16" t="s">
        <v>44</v>
      </c>
      <c r="C18" s="42">
        <v>0</v>
      </c>
      <c r="D18" s="47">
        <v>23.4</v>
      </c>
      <c r="E18" s="44">
        <v>0</v>
      </c>
    </row>
    <row r="19" spans="1:5" s="18" customFormat="1" ht="67.5" customHeight="1">
      <c r="A19" s="26" t="s">
        <v>56</v>
      </c>
      <c r="B19" s="15" t="s">
        <v>27</v>
      </c>
      <c r="C19" s="46">
        <f>SUM(C20)</f>
        <v>32653.2</v>
      </c>
      <c r="D19" s="46">
        <f>SUM(D20)</f>
        <v>40742.1</v>
      </c>
      <c r="E19" s="44">
        <f t="shared" si="0"/>
        <v>1.2477215096835839</v>
      </c>
    </row>
    <row r="20" spans="1:5" s="17" customFormat="1" ht="117.75" customHeight="1">
      <c r="A20" s="27" t="s">
        <v>57</v>
      </c>
      <c r="B20" s="16" t="s">
        <v>134</v>
      </c>
      <c r="C20" s="42">
        <v>32653.2</v>
      </c>
      <c r="D20" s="47">
        <v>40742.1</v>
      </c>
      <c r="E20" s="44">
        <f t="shared" si="0"/>
        <v>1.2477215096835839</v>
      </c>
    </row>
    <row r="21" spans="1:5" s="17" customFormat="1" ht="50.25" customHeight="1">
      <c r="A21" s="26" t="s">
        <v>58</v>
      </c>
      <c r="B21" s="15" t="s">
        <v>41</v>
      </c>
      <c r="C21" s="46">
        <v>0</v>
      </c>
      <c r="D21" s="42">
        <v>-681</v>
      </c>
      <c r="E21" s="44">
        <v>0</v>
      </c>
    </row>
    <row r="22" spans="1:5" s="14" customFormat="1" ht="34.5" customHeight="1">
      <c r="A22" s="25" t="s">
        <v>59</v>
      </c>
      <c r="B22" s="13" t="s">
        <v>2</v>
      </c>
      <c r="C22" s="48">
        <f>SUM(C23:C24)</f>
        <v>13300</v>
      </c>
      <c r="D22" s="48">
        <f>SUM(D23:D24)</f>
        <v>12816.699999999999</v>
      </c>
      <c r="E22" s="44">
        <f t="shared" si="0"/>
        <v>0.9636616541353382</v>
      </c>
    </row>
    <row r="23" spans="1:5" s="22" customFormat="1" ht="31.5">
      <c r="A23" s="26" t="s">
        <v>60</v>
      </c>
      <c r="B23" s="15" t="s">
        <v>2</v>
      </c>
      <c r="C23" s="49">
        <v>13300</v>
      </c>
      <c r="D23" s="50">
        <v>12813.8</v>
      </c>
      <c r="E23" s="44">
        <f t="shared" si="0"/>
        <v>0.9634436090225563</v>
      </c>
    </row>
    <row r="24" spans="1:5" s="22" customFormat="1" ht="63.75" customHeight="1">
      <c r="A24" s="26" t="s">
        <v>61</v>
      </c>
      <c r="B24" s="15" t="s">
        <v>45</v>
      </c>
      <c r="C24" s="49">
        <v>0</v>
      </c>
      <c r="D24" s="50">
        <v>2.9</v>
      </c>
      <c r="E24" s="44">
        <v>0</v>
      </c>
    </row>
    <row r="25" spans="1:5" s="22" customFormat="1" ht="35.25" customHeight="1">
      <c r="A25" s="25" t="s">
        <v>62</v>
      </c>
      <c r="B25" s="13" t="s">
        <v>48</v>
      </c>
      <c r="C25" s="48">
        <f>SUM(C26)</f>
        <v>1150</v>
      </c>
      <c r="D25" s="53">
        <f>SUM(D26)</f>
        <v>1895.3</v>
      </c>
      <c r="E25" s="44">
        <f t="shared" si="0"/>
        <v>1.648086956521739</v>
      </c>
    </row>
    <row r="26" spans="1:5" s="22" customFormat="1" ht="70.5" customHeight="1">
      <c r="A26" s="26" t="s">
        <v>63</v>
      </c>
      <c r="B26" s="15" t="s">
        <v>97</v>
      </c>
      <c r="C26" s="49">
        <v>1150</v>
      </c>
      <c r="D26" s="50">
        <v>1895.3</v>
      </c>
      <c r="E26" s="44">
        <f t="shared" si="0"/>
        <v>1.648086956521739</v>
      </c>
    </row>
    <row r="27" spans="1:5" s="11" customFormat="1" ht="83.25" customHeight="1">
      <c r="A27" s="28" t="s">
        <v>64</v>
      </c>
      <c r="B27" s="19" t="s">
        <v>3</v>
      </c>
      <c r="C27" s="43">
        <f>SUM(C28+C32)</f>
        <v>36306.399999999994</v>
      </c>
      <c r="D27" s="43">
        <f>SUM(D28+D32)</f>
        <v>41744</v>
      </c>
      <c r="E27" s="36">
        <f aca="true" t="shared" si="1" ref="E27:E77">D27/C27</f>
        <v>1.1497697375669305</v>
      </c>
    </row>
    <row r="28" spans="1:5" s="14" customFormat="1" ht="163.5" customHeight="1">
      <c r="A28" s="25" t="s">
        <v>65</v>
      </c>
      <c r="B28" s="13" t="s">
        <v>4</v>
      </c>
      <c r="C28" s="45">
        <f aca="true" t="shared" si="2" ref="C28:D30">SUM(C29)</f>
        <v>35802.2</v>
      </c>
      <c r="D28" s="45">
        <f t="shared" si="2"/>
        <v>41239.9</v>
      </c>
      <c r="E28" s="36">
        <f t="shared" si="1"/>
        <v>1.1518817279385067</v>
      </c>
    </row>
    <row r="29" spans="1:5" s="18" customFormat="1" ht="116.25" customHeight="1">
      <c r="A29" s="26" t="s">
        <v>66</v>
      </c>
      <c r="B29" s="15" t="s">
        <v>5</v>
      </c>
      <c r="C29" s="46">
        <f t="shared" si="2"/>
        <v>35802.2</v>
      </c>
      <c r="D29" s="46">
        <f t="shared" si="2"/>
        <v>41239.9</v>
      </c>
      <c r="E29" s="36">
        <f t="shared" si="1"/>
        <v>1.1518817279385067</v>
      </c>
    </row>
    <row r="30" spans="1:5" s="17" customFormat="1" ht="128.25" customHeight="1">
      <c r="A30" s="27" t="s">
        <v>67</v>
      </c>
      <c r="B30" s="16" t="s">
        <v>96</v>
      </c>
      <c r="C30" s="42">
        <f t="shared" si="2"/>
        <v>35802.2</v>
      </c>
      <c r="D30" s="42">
        <f t="shared" si="2"/>
        <v>41239.9</v>
      </c>
      <c r="E30" s="36">
        <f t="shared" si="1"/>
        <v>1.1518817279385067</v>
      </c>
    </row>
    <row r="31" spans="1:5" s="17" customFormat="1" ht="78" customHeight="1">
      <c r="A31" s="27" t="s">
        <v>68</v>
      </c>
      <c r="B31" s="16" t="s">
        <v>6</v>
      </c>
      <c r="C31" s="42">
        <v>35802.2</v>
      </c>
      <c r="D31" s="42">
        <v>41239.9</v>
      </c>
      <c r="E31" s="36">
        <f t="shared" si="1"/>
        <v>1.1518817279385067</v>
      </c>
    </row>
    <row r="32" spans="1:5" s="14" customFormat="1" ht="33" customHeight="1">
      <c r="A32" s="25" t="s">
        <v>69</v>
      </c>
      <c r="B32" s="13" t="s">
        <v>7</v>
      </c>
      <c r="C32" s="45">
        <f>SUM(C33)</f>
        <v>504.2</v>
      </c>
      <c r="D32" s="45">
        <f>SUM(D33)</f>
        <v>504.1</v>
      </c>
      <c r="E32" s="36">
        <f t="shared" si="1"/>
        <v>0.9998016660055534</v>
      </c>
    </row>
    <row r="33" spans="1:5" s="18" customFormat="1" ht="80.25" customHeight="1">
      <c r="A33" s="26" t="s">
        <v>70</v>
      </c>
      <c r="B33" s="15" t="s">
        <v>8</v>
      </c>
      <c r="C33" s="46">
        <f>SUM(C34)</f>
        <v>504.2</v>
      </c>
      <c r="D33" s="46">
        <f>SUM(D34)</f>
        <v>504.1</v>
      </c>
      <c r="E33" s="36">
        <f t="shared" si="1"/>
        <v>0.9998016660055534</v>
      </c>
    </row>
    <row r="34" spans="1:5" s="17" customFormat="1" ht="123.75" customHeight="1">
      <c r="A34" s="27" t="s">
        <v>71</v>
      </c>
      <c r="B34" s="16" t="s">
        <v>95</v>
      </c>
      <c r="C34" s="42">
        <v>504.2</v>
      </c>
      <c r="D34" s="42">
        <v>504.1</v>
      </c>
      <c r="E34" s="36">
        <f t="shared" si="1"/>
        <v>0.9998016660055534</v>
      </c>
    </row>
    <row r="35" spans="1:5" s="11" customFormat="1" ht="48" customHeight="1">
      <c r="A35" s="28" t="s">
        <v>72</v>
      </c>
      <c r="B35" s="19" t="s">
        <v>33</v>
      </c>
      <c r="C35" s="43">
        <f aca="true" t="shared" si="3" ref="C35:D37">SUM(C36)</f>
        <v>1300</v>
      </c>
      <c r="D35" s="43">
        <f t="shared" si="3"/>
        <v>1305.4</v>
      </c>
      <c r="E35" s="36">
        <f t="shared" si="1"/>
        <v>1.0041538461538462</v>
      </c>
    </row>
    <row r="36" spans="1:5" s="14" customFormat="1" ht="32.25" customHeight="1">
      <c r="A36" s="25" t="s">
        <v>73</v>
      </c>
      <c r="B36" s="13" t="s">
        <v>34</v>
      </c>
      <c r="C36" s="45">
        <f t="shared" si="3"/>
        <v>1300</v>
      </c>
      <c r="D36" s="45">
        <f t="shared" si="3"/>
        <v>1305.4</v>
      </c>
      <c r="E36" s="36">
        <f t="shared" si="1"/>
        <v>1.0041538461538462</v>
      </c>
    </row>
    <row r="37" spans="1:5" s="14" customFormat="1" ht="31.5" customHeight="1">
      <c r="A37" s="25" t="s">
        <v>74</v>
      </c>
      <c r="B37" s="13" t="s">
        <v>35</v>
      </c>
      <c r="C37" s="45">
        <f t="shared" si="3"/>
        <v>1300</v>
      </c>
      <c r="D37" s="45">
        <f t="shared" si="3"/>
        <v>1305.4</v>
      </c>
      <c r="E37" s="36">
        <f t="shared" si="1"/>
        <v>1.0041538461538462</v>
      </c>
    </row>
    <row r="38" spans="1:5" s="18" customFormat="1" ht="64.5" customHeight="1">
      <c r="A38" s="26" t="s">
        <v>75</v>
      </c>
      <c r="B38" s="15" t="s">
        <v>94</v>
      </c>
      <c r="C38" s="46">
        <f>SUM(C39)</f>
        <v>1300</v>
      </c>
      <c r="D38" s="46">
        <f>SUM(D39+D40)</f>
        <v>1305.4</v>
      </c>
      <c r="E38" s="36">
        <f t="shared" si="1"/>
        <v>1.0041538461538462</v>
      </c>
    </row>
    <row r="39" spans="1:5" s="14" customFormat="1" ht="134.25" customHeight="1">
      <c r="A39" s="27" t="s">
        <v>76</v>
      </c>
      <c r="B39" s="16" t="s">
        <v>9</v>
      </c>
      <c r="C39" s="42">
        <v>1300</v>
      </c>
      <c r="D39" s="47">
        <v>1295</v>
      </c>
      <c r="E39" s="36">
        <f t="shared" si="1"/>
        <v>0.9961538461538462</v>
      </c>
    </row>
    <row r="40" spans="1:5" s="14" customFormat="1" ht="79.5" customHeight="1">
      <c r="A40" s="37" t="s">
        <v>77</v>
      </c>
      <c r="B40" s="38" t="s">
        <v>93</v>
      </c>
      <c r="C40" s="51">
        <v>0</v>
      </c>
      <c r="D40" s="52">
        <v>10.4</v>
      </c>
      <c r="E40" s="36">
        <v>0</v>
      </c>
    </row>
    <row r="41" spans="1:5" s="14" customFormat="1" ht="47.25" customHeight="1">
      <c r="A41" s="63" t="s">
        <v>126</v>
      </c>
      <c r="B41" s="64" t="s">
        <v>127</v>
      </c>
      <c r="C41" s="65">
        <v>0</v>
      </c>
      <c r="D41" s="66">
        <v>2.3</v>
      </c>
      <c r="E41" s="58">
        <v>0</v>
      </c>
    </row>
    <row r="42" spans="1:5" s="14" customFormat="1" ht="144.75" customHeight="1">
      <c r="A42" s="63" t="s">
        <v>128</v>
      </c>
      <c r="B42" s="64" t="s">
        <v>129</v>
      </c>
      <c r="C42" s="65">
        <v>0</v>
      </c>
      <c r="D42" s="66">
        <v>2.3</v>
      </c>
      <c r="E42" s="58">
        <v>0</v>
      </c>
    </row>
    <row r="43" spans="1:5" s="14" customFormat="1" ht="178.5" customHeight="1">
      <c r="A43" s="59" t="s">
        <v>130</v>
      </c>
      <c r="B43" s="60" t="s">
        <v>131</v>
      </c>
      <c r="C43" s="61">
        <v>0</v>
      </c>
      <c r="D43" s="62">
        <v>2.3</v>
      </c>
      <c r="E43" s="58">
        <v>0</v>
      </c>
    </row>
    <row r="44" spans="1:5" s="14" customFormat="1" ht="179.25" customHeight="1">
      <c r="A44" s="37" t="s">
        <v>132</v>
      </c>
      <c r="B44" s="38" t="s">
        <v>133</v>
      </c>
      <c r="C44" s="51">
        <v>0</v>
      </c>
      <c r="D44" s="52">
        <v>2.3</v>
      </c>
      <c r="E44" s="36">
        <v>0</v>
      </c>
    </row>
    <row r="45" spans="1:5" s="11" customFormat="1" ht="30" customHeight="1">
      <c r="A45" s="28" t="s">
        <v>10</v>
      </c>
      <c r="B45" s="19" t="s">
        <v>11</v>
      </c>
      <c r="C45" s="43">
        <f>SUM(C46+C47)</f>
        <v>3541</v>
      </c>
      <c r="D45" s="43">
        <f>SUM(D46+D47)</f>
        <v>3304.1</v>
      </c>
      <c r="E45" s="36">
        <f t="shared" si="1"/>
        <v>0.9330979949166902</v>
      </c>
    </row>
    <row r="46" spans="1:5" s="14" customFormat="1" ht="98.25" customHeight="1">
      <c r="A46" s="25" t="s">
        <v>78</v>
      </c>
      <c r="B46" s="13" t="s">
        <v>12</v>
      </c>
      <c r="C46" s="45">
        <v>146</v>
      </c>
      <c r="D46" s="54">
        <v>81.6</v>
      </c>
      <c r="E46" s="36">
        <f t="shared" si="1"/>
        <v>0.558904109589041</v>
      </c>
    </row>
    <row r="47" spans="1:5" s="14" customFormat="1" ht="48.75" customHeight="1">
      <c r="A47" s="25" t="s">
        <v>79</v>
      </c>
      <c r="B47" s="13" t="s">
        <v>13</v>
      </c>
      <c r="C47" s="45">
        <f>SUM(C48)</f>
        <v>3395</v>
      </c>
      <c r="D47" s="45">
        <f>SUM(D48)</f>
        <v>3222.5</v>
      </c>
      <c r="E47" s="36">
        <f t="shared" si="1"/>
        <v>0.9491899852724595</v>
      </c>
    </row>
    <row r="48" spans="1:5" s="18" customFormat="1" ht="96.75" customHeight="1">
      <c r="A48" s="26" t="s">
        <v>80</v>
      </c>
      <c r="B48" s="15" t="s">
        <v>92</v>
      </c>
      <c r="C48" s="46">
        <f>SUM(C49:C53)</f>
        <v>3395</v>
      </c>
      <c r="D48" s="46">
        <f>SUM(D49:D53)</f>
        <v>3222.5</v>
      </c>
      <c r="E48" s="56">
        <f t="shared" si="1"/>
        <v>0.9491899852724595</v>
      </c>
    </row>
    <row r="49" spans="1:5" s="14" customFormat="1" ht="116.25" customHeight="1">
      <c r="A49" s="27" t="s">
        <v>102</v>
      </c>
      <c r="B49" s="16" t="s">
        <v>125</v>
      </c>
      <c r="C49" s="42">
        <v>2400</v>
      </c>
      <c r="D49" s="47">
        <v>2303.5</v>
      </c>
      <c r="E49" s="56">
        <f t="shared" si="1"/>
        <v>0.9597916666666667</v>
      </c>
    </row>
    <row r="50" spans="1:5" s="14" customFormat="1" ht="114.75" customHeight="1">
      <c r="A50" s="27" t="s">
        <v>101</v>
      </c>
      <c r="B50" s="16" t="s">
        <v>125</v>
      </c>
      <c r="C50" s="42">
        <v>223</v>
      </c>
      <c r="D50" s="42">
        <v>233</v>
      </c>
      <c r="E50" s="56">
        <f t="shared" si="1"/>
        <v>1.0448430493273542</v>
      </c>
    </row>
    <row r="51" spans="1:5" s="14" customFormat="1" ht="115.5" customHeight="1">
      <c r="A51" s="27" t="s">
        <v>100</v>
      </c>
      <c r="B51" s="16" t="s">
        <v>125</v>
      </c>
      <c r="C51" s="55">
        <v>700</v>
      </c>
      <c r="D51" s="55">
        <v>619</v>
      </c>
      <c r="E51" s="56">
        <f t="shared" si="1"/>
        <v>0.8842857142857142</v>
      </c>
    </row>
    <row r="52" spans="1:5" s="14" customFormat="1" ht="117.75" customHeight="1">
      <c r="A52" s="27" t="s">
        <v>99</v>
      </c>
      <c r="B52" s="16" t="s">
        <v>125</v>
      </c>
      <c r="C52" s="42">
        <v>42</v>
      </c>
      <c r="D52" s="47">
        <v>40.5</v>
      </c>
      <c r="E52" s="56">
        <f t="shared" si="1"/>
        <v>0.9642857142857143</v>
      </c>
    </row>
    <row r="53" spans="1:5" s="14" customFormat="1" ht="97.5" customHeight="1">
      <c r="A53" s="27" t="s">
        <v>81</v>
      </c>
      <c r="B53" s="16" t="s">
        <v>14</v>
      </c>
      <c r="C53" s="42">
        <v>30</v>
      </c>
      <c r="D53" s="47">
        <v>26.5</v>
      </c>
      <c r="E53" s="56">
        <f t="shared" si="1"/>
        <v>0.8833333333333333</v>
      </c>
    </row>
    <row r="54" spans="1:5" s="14" customFormat="1" ht="18" customHeight="1">
      <c r="A54" s="8" t="s">
        <v>82</v>
      </c>
      <c r="B54" s="9" t="s">
        <v>15</v>
      </c>
      <c r="C54" s="43">
        <f>SUM(C55)</f>
        <v>50</v>
      </c>
      <c r="D54" s="43">
        <f>SUM(D55)</f>
        <v>39.9</v>
      </c>
      <c r="E54" s="36">
        <f t="shared" si="1"/>
        <v>0.7979999999999999</v>
      </c>
    </row>
    <row r="55" spans="1:5" s="22" customFormat="1" ht="18" customHeight="1">
      <c r="A55" s="12" t="s">
        <v>83</v>
      </c>
      <c r="B55" s="20" t="s">
        <v>31</v>
      </c>
      <c r="C55" s="45">
        <f>SUM(C56)</f>
        <v>50</v>
      </c>
      <c r="D55" s="45">
        <f>SUM(D56)</f>
        <v>39.9</v>
      </c>
      <c r="E55" s="36">
        <f t="shared" si="1"/>
        <v>0.7979999999999999</v>
      </c>
    </row>
    <row r="56" spans="1:5" s="22" customFormat="1" ht="66.75" customHeight="1">
      <c r="A56" s="26" t="s">
        <v>84</v>
      </c>
      <c r="B56" s="24" t="s">
        <v>91</v>
      </c>
      <c r="C56" s="46">
        <v>50</v>
      </c>
      <c r="D56" s="50">
        <v>39.9</v>
      </c>
      <c r="E56" s="56">
        <f t="shared" si="1"/>
        <v>0.7979999999999999</v>
      </c>
    </row>
    <row r="57" spans="1:5" s="11" customFormat="1" ht="19.5" customHeight="1">
      <c r="A57" s="8" t="s">
        <v>85</v>
      </c>
      <c r="B57" s="9" t="s">
        <v>16</v>
      </c>
      <c r="C57" s="43">
        <f>SUM(C58+C75)</f>
        <v>147010</v>
      </c>
      <c r="D57" s="43">
        <f>SUM(D58+D75)</f>
        <v>146393.69999999998</v>
      </c>
      <c r="E57" s="36">
        <f t="shared" si="1"/>
        <v>0.9958077681790353</v>
      </c>
    </row>
    <row r="58" spans="1:5" s="11" customFormat="1" ht="47.25" customHeight="1">
      <c r="A58" s="28" t="s">
        <v>86</v>
      </c>
      <c r="B58" s="19" t="s">
        <v>28</v>
      </c>
      <c r="C58" s="43">
        <f>SUM(C59+C65+C62)</f>
        <v>147010</v>
      </c>
      <c r="D58" s="43">
        <f>SUM(D59+D65+D62)</f>
        <v>146404.09999999998</v>
      </c>
      <c r="E58" s="36">
        <f t="shared" si="1"/>
        <v>0.9958785116658729</v>
      </c>
    </row>
    <row r="59" spans="1:5" s="21" customFormat="1" ht="47.25" customHeight="1">
      <c r="A59" s="25" t="s">
        <v>124</v>
      </c>
      <c r="B59" s="13" t="s">
        <v>29</v>
      </c>
      <c r="C59" s="45">
        <f>SUM(C60)</f>
        <v>46733.3</v>
      </c>
      <c r="D59" s="45">
        <f>SUM(D60)</f>
        <v>46733.3</v>
      </c>
      <c r="E59" s="36">
        <f t="shared" si="1"/>
        <v>1</v>
      </c>
    </row>
    <row r="60" spans="1:5" s="14" customFormat="1" ht="32.25" customHeight="1">
      <c r="A60" s="26" t="s">
        <v>123</v>
      </c>
      <c r="B60" s="15" t="s">
        <v>17</v>
      </c>
      <c r="C60" s="46">
        <f>SUM(C61)</f>
        <v>46733.3</v>
      </c>
      <c r="D60" s="46">
        <f>SUM(D61)</f>
        <v>46733.3</v>
      </c>
      <c r="E60" s="56">
        <f t="shared" si="1"/>
        <v>1</v>
      </c>
    </row>
    <row r="61" spans="1:5" s="14" customFormat="1" ht="72.75" customHeight="1">
      <c r="A61" s="27" t="s">
        <v>122</v>
      </c>
      <c r="B61" s="16" t="s">
        <v>90</v>
      </c>
      <c r="C61" s="42">
        <v>46733.3</v>
      </c>
      <c r="D61" s="47">
        <v>46733.3</v>
      </c>
      <c r="E61" s="56">
        <f t="shared" si="1"/>
        <v>1</v>
      </c>
    </row>
    <row r="62" spans="1:5" s="14" customFormat="1" ht="51.75" customHeight="1">
      <c r="A62" s="25" t="s">
        <v>116</v>
      </c>
      <c r="B62" s="13" t="s">
        <v>117</v>
      </c>
      <c r="C62" s="45">
        <v>6243.7</v>
      </c>
      <c r="D62" s="53">
        <v>6118.8</v>
      </c>
      <c r="E62" s="58">
        <v>0.979995835802489</v>
      </c>
    </row>
    <row r="63" spans="1:5" s="14" customFormat="1" ht="21.75" customHeight="1">
      <c r="A63" s="26" t="s">
        <v>118</v>
      </c>
      <c r="B63" s="15" t="s">
        <v>119</v>
      </c>
      <c r="C63" s="46">
        <v>6243.7</v>
      </c>
      <c r="D63" s="50">
        <v>6118.8</v>
      </c>
      <c r="E63" s="57">
        <v>0.979995835802489</v>
      </c>
    </row>
    <row r="64" spans="1:5" s="14" customFormat="1" ht="64.5" customHeight="1">
      <c r="A64" s="27" t="s">
        <v>120</v>
      </c>
      <c r="B64" s="16" t="s">
        <v>121</v>
      </c>
      <c r="C64" s="42">
        <v>6243.7</v>
      </c>
      <c r="D64" s="47">
        <v>6118.8</v>
      </c>
      <c r="E64" s="56">
        <v>0.979995835802489</v>
      </c>
    </row>
    <row r="65" spans="1:5" s="14" customFormat="1" ht="49.5" customHeight="1">
      <c r="A65" s="25" t="s">
        <v>115</v>
      </c>
      <c r="B65" s="13" t="s">
        <v>18</v>
      </c>
      <c r="C65" s="45">
        <f>SUM(C66+C71)</f>
        <v>94033</v>
      </c>
      <c r="D65" s="45">
        <f>SUM(D66+D71)</f>
        <v>93552</v>
      </c>
      <c r="E65" s="36">
        <f t="shared" si="1"/>
        <v>0.9948847744940605</v>
      </c>
    </row>
    <row r="66" spans="1:5" s="22" customFormat="1" ht="48" customHeight="1">
      <c r="A66" s="29" t="s">
        <v>87</v>
      </c>
      <c r="B66" s="15" t="s">
        <v>19</v>
      </c>
      <c r="C66" s="46">
        <f>SUM(C67)</f>
        <v>70197.5</v>
      </c>
      <c r="D66" s="46">
        <f>SUM(D67)</f>
        <v>69980.2</v>
      </c>
      <c r="E66" s="56">
        <f t="shared" si="1"/>
        <v>0.9969044481641084</v>
      </c>
    </row>
    <row r="67" spans="1:5" s="14" customFormat="1" ht="92.25" customHeight="1">
      <c r="A67" s="30" t="s">
        <v>114</v>
      </c>
      <c r="B67" s="16" t="s">
        <v>30</v>
      </c>
      <c r="C67" s="42">
        <f>SUM(C68:C70)</f>
        <v>70197.5</v>
      </c>
      <c r="D67" s="42">
        <f>SUM(D68:D70)</f>
        <v>69980.2</v>
      </c>
      <c r="E67" s="56">
        <f t="shared" si="1"/>
        <v>0.9969044481641084</v>
      </c>
    </row>
    <row r="68" spans="1:5" s="17" customFormat="1" ht="111.75" customHeight="1">
      <c r="A68" s="27" t="s">
        <v>113</v>
      </c>
      <c r="B68" s="16" t="s">
        <v>32</v>
      </c>
      <c r="C68" s="47">
        <v>4825.6</v>
      </c>
      <c r="D68" s="47">
        <v>4745.9</v>
      </c>
      <c r="E68" s="56">
        <f t="shared" si="1"/>
        <v>0.983483919098143</v>
      </c>
    </row>
    <row r="69" spans="1:5" s="17" customFormat="1" ht="159" customHeight="1">
      <c r="A69" s="27" t="s">
        <v>112</v>
      </c>
      <c r="B69" s="16" t="s">
        <v>20</v>
      </c>
      <c r="C69" s="42">
        <v>6.5</v>
      </c>
      <c r="D69" s="42">
        <v>6.5</v>
      </c>
      <c r="E69" s="56">
        <f t="shared" si="1"/>
        <v>1</v>
      </c>
    </row>
    <row r="70" spans="1:5" s="17" customFormat="1" ht="111.75" customHeight="1">
      <c r="A70" s="27" t="s">
        <v>111</v>
      </c>
      <c r="B70" s="16" t="s">
        <v>21</v>
      </c>
      <c r="C70" s="42">
        <v>65365.4</v>
      </c>
      <c r="D70" s="47">
        <v>65227.8</v>
      </c>
      <c r="E70" s="56">
        <f t="shared" si="1"/>
        <v>0.9978949107631867</v>
      </c>
    </row>
    <row r="71" spans="1:5" s="22" customFormat="1" ht="79.5" customHeight="1">
      <c r="A71" s="26" t="s">
        <v>110</v>
      </c>
      <c r="B71" s="15" t="s">
        <v>22</v>
      </c>
      <c r="C71" s="46">
        <f>SUM(C72)</f>
        <v>23835.5</v>
      </c>
      <c r="D71" s="46">
        <f>SUM(D72)</f>
        <v>23571.8</v>
      </c>
      <c r="E71" s="56">
        <f t="shared" si="1"/>
        <v>0.9889366700929286</v>
      </c>
    </row>
    <row r="72" spans="1:5" s="17" customFormat="1" ht="114" customHeight="1">
      <c r="A72" s="27" t="s">
        <v>109</v>
      </c>
      <c r="B72" s="16" t="s">
        <v>23</v>
      </c>
      <c r="C72" s="42">
        <f>SUM(C73:C74)</f>
        <v>23835.5</v>
      </c>
      <c r="D72" s="42">
        <f>SUM(D73:D74)</f>
        <v>23571.8</v>
      </c>
      <c r="E72" s="56">
        <f t="shared" si="1"/>
        <v>0.9889366700929286</v>
      </c>
    </row>
    <row r="73" spans="1:5" s="17" customFormat="1" ht="64.5" customHeight="1">
      <c r="A73" s="27" t="s">
        <v>108</v>
      </c>
      <c r="B73" s="16" t="s">
        <v>24</v>
      </c>
      <c r="C73" s="42">
        <v>15792.2</v>
      </c>
      <c r="D73" s="47">
        <v>15711.8</v>
      </c>
      <c r="E73" s="56">
        <f t="shared" si="1"/>
        <v>0.9949088790668811</v>
      </c>
    </row>
    <row r="74" spans="1:5" s="17" customFormat="1" ht="64.5" customHeight="1">
      <c r="A74" s="27" t="s">
        <v>107</v>
      </c>
      <c r="B74" s="16" t="s">
        <v>25</v>
      </c>
      <c r="C74" s="47">
        <v>8043.3</v>
      </c>
      <c r="D74" s="47">
        <v>7860</v>
      </c>
      <c r="E74" s="56">
        <f t="shared" si="1"/>
        <v>0.9772108462944313</v>
      </c>
    </row>
    <row r="75" spans="1:5" s="17" customFormat="1" ht="89.25" customHeight="1">
      <c r="A75" s="28" t="s">
        <v>88</v>
      </c>
      <c r="B75" s="19" t="s">
        <v>49</v>
      </c>
      <c r="C75" s="54">
        <v>0</v>
      </c>
      <c r="D75" s="54">
        <f>SUM(D76)</f>
        <v>-10.4</v>
      </c>
      <c r="E75" s="36">
        <v>0</v>
      </c>
    </row>
    <row r="76" spans="1:5" s="17" customFormat="1" ht="107.25" customHeight="1">
      <c r="A76" s="27" t="s">
        <v>106</v>
      </c>
      <c r="B76" s="16" t="s">
        <v>89</v>
      </c>
      <c r="C76" s="47">
        <v>0</v>
      </c>
      <c r="D76" s="47">
        <v>-10.4</v>
      </c>
      <c r="E76" s="36">
        <v>0</v>
      </c>
    </row>
    <row r="77" spans="1:5" s="11" customFormat="1" ht="17.25" customHeight="1">
      <c r="A77" s="23"/>
      <c r="B77" s="9" t="s">
        <v>26</v>
      </c>
      <c r="C77" s="10">
        <f>SUM(C13+C57)</f>
        <v>328382.8</v>
      </c>
      <c r="D77" s="10">
        <f>SUM(D57+D13)</f>
        <v>347358.79999999993</v>
      </c>
      <c r="E77" s="36">
        <f t="shared" si="1"/>
        <v>1.057786217792162</v>
      </c>
    </row>
    <row r="78" ht="15">
      <c r="B78" s="6"/>
    </row>
    <row r="79" spans="1:9" s="2" customFormat="1" ht="15" customHeight="1">
      <c r="A79" s="74"/>
      <c r="B79" s="74"/>
      <c r="C79" s="74"/>
      <c r="D79" s="74"/>
      <c r="E79" s="74"/>
      <c r="F79" s="34"/>
      <c r="G79" s="34"/>
      <c r="H79" s="34"/>
      <c r="I79" s="33"/>
    </row>
    <row r="80" spans="1:9" s="2" customFormat="1" ht="15">
      <c r="A80" s="75"/>
      <c r="B80" s="67"/>
      <c r="I80" s="33"/>
    </row>
    <row r="81" spans="1:9" s="2" customFormat="1" ht="15" customHeight="1">
      <c r="A81" s="74"/>
      <c r="B81" s="74"/>
      <c r="C81" s="74"/>
      <c r="D81" s="74"/>
      <c r="E81" s="74"/>
      <c r="F81" s="35"/>
      <c r="G81" s="35"/>
      <c r="H81" s="35"/>
      <c r="I81" s="33"/>
    </row>
    <row r="82" ht="15">
      <c r="B82" s="6"/>
    </row>
    <row r="83" ht="15">
      <c r="B83" s="6"/>
    </row>
    <row r="84" ht="15">
      <c r="B84" s="6"/>
    </row>
    <row r="85" ht="15">
      <c r="B85" s="6"/>
    </row>
    <row r="86" ht="15">
      <c r="B86" s="6"/>
    </row>
    <row r="87" ht="15">
      <c r="B87" s="6"/>
    </row>
    <row r="88" ht="15">
      <c r="B88" s="6"/>
    </row>
    <row r="89" ht="15">
      <c r="B89" s="6"/>
    </row>
    <row r="90" ht="15">
      <c r="B90" s="6"/>
    </row>
    <row r="91" ht="15">
      <c r="B91" s="6"/>
    </row>
    <row r="92" ht="15">
      <c r="B92" s="6"/>
    </row>
    <row r="93" ht="15">
      <c r="B93" s="6"/>
    </row>
  </sheetData>
  <sheetProtection/>
  <mergeCells count="13">
    <mergeCell ref="A81:E81"/>
    <mergeCell ref="A80:B80"/>
    <mergeCell ref="B5:D5"/>
    <mergeCell ref="D11:E11"/>
    <mergeCell ref="B6:E6"/>
    <mergeCell ref="B7:E7"/>
    <mergeCell ref="A79:E79"/>
    <mergeCell ref="C1:E1"/>
    <mergeCell ref="B2:E2"/>
    <mergeCell ref="A3:C3"/>
    <mergeCell ref="B4:D4"/>
    <mergeCell ref="A9:E9"/>
    <mergeCell ref="A10:E10"/>
  </mergeCells>
  <printOptions/>
  <pageMargins left="0.25" right="0.25" top="0.75" bottom="0.75" header="0.3" footer="0.3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2018-03-27T12:27:09Z</dcterms:modified>
  <cp:category/>
  <cp:version/>
  <cp:contentType/>
  <cp:contentStatus/>
</cp:coreProperties>
</file>